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ie\Documents\Eric\RLA\"/>
    </mc:Choice>
  </mc:AlternateContent>
  <xr:revisionPtr revIDLastSave="0" documentId="13_ncr:1_{874E8137-F827-4524-BEA9-4A24AABB1ECD}" xr6:coauthVersionLast="47" xr6:coauthVersionMax="47" xr10:uidLastSave="{00000000-0000-0000-0000-000000000000}"/>
  <bookViews>
    <workbookView xWindow="-120" yWindow="-120" windowWidth="29040" windowHeight="15840" xr2:uid="{CB025184-D030-4D67-ABE8-A7A9F3CD0C07}"/>
  </bookViews>
  <sheets>
    <sheet name="Annual Mtg - 202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G35" i="1" s="1"/>
  <c r="B15" i="1"/>
  <c r="F10" i="1"/>
  <c r="F9" i="1"/>
  <c r="G12" i="1" s="1"/>
  <c r="B9" i="1"/>
  <c r="G6" i="1"/>
  <c r="G37" i="1" l="1"/>
  <c r="G41" i="1" s="1"/>
</calcChain>
</file>

<file path=xl/sharedStrings.xml><?xml version="1.0" encoding="utf-8"?>
<sst xmlns="http://schemas.openxmlformats.org/spreadsheetml/2006/main" count="13" uniqueCount="13">
  <si>
    <t xml:space="preserve">2021 RICE LAKE ASSOCIATION </t>
  </si>
  <si>
    <t xml:space="preserve">                                 JULY 1, 2020 - JUNE 30, 2021</t>
  </si>
  <si>
    <t>CHECKBOOK BALANCE JULY 1, 2020</t>
  </si>
  <si>
    <t>INCOME</t>
  </si>
  <si>
    <t xml:space="preserve">    DNR AIS Funds (2018)</t>
  </si>
  <si>
    <t xml:space="preserve">    AIS Prevention Fund Award</t>
  </si>
  <si>
    <t>TOTAL INCOME</t>
  </si>
  <si>
    <t>EXPENSES</t>
  </si>
  <si>
    <t>TOTAL EXPENSES</t>
  </si>
  <si>
    <t>CHECKBOOK BALANCE</t>
  </si>
  <si>
    <t>CERT OF DEPOSIT</t>
  </si>
  <si>
    <t>TOTAL ASSOCIATION FUNDS 6/30/21</t>
  </si>
  <si>
    <t>CHECKBOOK BALANCE 12/31/20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</si>
</sst>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4" fontId="2" fillId="0" borderId="0" xfId="2" applyFont="1"/>
    <xf numFmtId="7" fontId="2" fillId="0" borderId="0" xfId="2" applyNumberFormat="1" applyFont="1"/>
    <xf numFmtId="0" fontId="2" fillId="0" borderId="0" xfId="0" applyFont="1" applyAlignment="1">
      <alignment horizontal="left" indent="1"/>
    </xf>
    <xf numFmtId="7" fontId="2" fillId="0" borderId="0" xfId="1" applyNumberFormat="1" applyFont="1"/>
    <xf numFmtId="39" fontId="2" fillId="0" borderId="0" xfId="1" applyNumberFormat="1" applyFont="1"/>
    <xf numFmtId="43" fontId="2" fillId="0" borderId="0" xfId="1" applyFont="1"/>
    <xf numFmtId="44" fontId="2" fillId="0" borderId="0" xfId="0" applyNumberFormat="1" applyFont="1"/>
    <xf numFmtId="0" fontId="4" fillId="0" borderId="0" xfId="0" applyFont="1"/>
    <xf numFmtId="0" fontId="5" fillId="0" borderId="0" xfId="0" applyFont="1"/>
    <xf numFmtId="44" fontId="4" fillId="0" borderId="0" xfId="0" applyNumberFormat="1" applyFont="1"/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LA%20Financial%20Stateme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Mtg - 2021"/>
      <sheetName val="2021 Summary"/>
      <sheetName val="2020 Summary"/>
      <sheetName val="2021 Electronic Payments"/>
      <sheetName val="2019 Summary"/>
      <sheetName val="2018 Summary"/>
      <sheetName val="2017 activity"/>
      <sheetName val="Annual Meeting 2019"/>
      <sheetName val="Annual Mtg - 2019"/>
      <sheetName val="Annual Mtg - 2018 v2 (2)"/>
      <sheetName val="Annual Mtg - 2018 v1"/>
      <sheetName val="7.1.17-6.30.18"/>
      <sheetName val="Annual Mtg - 2018 v2"/>
      <sheetName val="2018 Transactions"/>
      <sheetName val="Sheet3"/>
    </sheetNames>
    <sheetDataSet>
      <sheetData sheetId="0"/>
      <sheetData sheetId="1">
        <row r="9">
          <cell r="C9">
            <v>150</v>
          </cell>
          <cell r="D9">
            <v>4311.8500000000004</v>
          </cell>
          <cell r="E9">
            <v>3320.05</v>
          </cell>
          <cell r="F9">
            <v>793.6</v>
          </cell>
          <cell r="G9">
            <v>939.25</v>
          </cell>
        </row>
        <row r="15">
          <cell r="D15">
            <v>11000</v>
          </cell>
        </row>
        <row r="18">
          <cell r="A18" t="str">
            <v xml:space="preserve">   Meeting Expense</v>
          </cell>
          <cell r="G18">
            <v>-54.7</v>
          </cell>
        </row>
        <row r="19">
          <cell r="A19" t="str">
            <v xml:space="preserve">   Envelopes, labels</v>
          </cell>
        </row>
        <row r="20">
          <cell r="A20" t="str">
            <v xml:space="preserve">   Checks - Check endorsing stamp</v>
          </cell>
        </row>
        <row r="21">
          <cell r="A21" t="str">
            <v xml:space="preserve">   Postage/PO Box </v>
          </cell>
        </row>
        <row r="22">
          <cell r="A22" t="str">
            <v xml:space="preserve">   Newletters - Printing</v>
          </cell>
          <cell r="D22">
            <v>-536.73</v>
          </cell>
        </row>
        <row r="23">
          <cell r="A23" t="str">
            <v xml:space="preserve">   Newletters - Postage</v>
          </cell>
        </row>
        <row r="24">
          <cell r="A24" t="str">
            <v xml:space="preserve">   Stearns Co COLA dues</v>
          </cell>
        </row>
        <row r="25">
          <cell r="A25" t="str">
            <v xml:space="preserve">   MN Lakes &amp; Rivers</v>
          </cell>
        </row>
        <row r="26">
          <cell r="A26" t="str">
            <v xml:space="preserve">   Domain /Website</v>
          </cell>
          <cell r="G26">
            <v>-264</v>
          </cell>
        </row>
        <row r="27">
          <cell r="A27" t="str">
            <v xml:space="preserve">   Annual  Meeting Prizes</v>
          </cell>
        </row>
        <row r="28">
          <cell r="A28" t="str">
            <v xml:space="preserve">   Annual Meeting</v>
          </cell>
        </row>
        <row r="29">
          <cell r="A29" t="str">
            <v xml:space="preserve">   AIS Inspections</v>
          </cell>
        </row>
        <row r="30">
          <cell r="A30" t="str">
            <v xml:space="preserve">   Liability &amp; Board Insurance</v>
          </cell>
        </row>
        <row r="31">
          <cell r="A31" t="str">
            <v xml:space="preserve">   103D Expenses</v>
          </cell>
        </row>
        <row r="32">
          <cell r="A32" t="str">
            <v xml:space="preserve">   AIS Inspectors Shed</v>
          </cell>
        </row>
        <row r="33">
          <cell r="A33" t="str">
            <v xml:space="preserve">   Chem Treatments/Equipment</v>
          </cell>
        </row>
        <row r="34">
          <cell r="A34" t="str">
            <v xml:space="preserve">   Surveys</v>
          </cell>
          <cell r="E34">
            <v>-950</v>
          </cell>
        </row>
        <row r="35">
          <cell r="A35" t="str">
            <v xml:space="preserve">   Stearns County AIS Funds (2018)</v>
          </cell>
        </row>
        <row r="36">
          <cell r="A36" t="str">
            <v xml:space="preserve">   Return of AIS Grant </v>
          </cell>
        </row>
      </sheetData>
      <sheetData sheetId="2">
        <row r="9">
          <cell r="H9">
            <v>1987.85</v>
          </cell>
          <cell r="I9">
            <v>396.8</v>
          </cell>
          <cell r="J9">
            <v>75</v>
          </cell>
          <cell r="K9">
            <v>200</v>
          </cell>
        </row>
        <row r="23">
          <cell r="J23">
            <v>-11.79</v>
          </cell>
        </row>
        <row r="25">
          <cell r="K25">
            <v>-200</v>
          </cell>
        </row>
        <row r="26">
          <cell r="H26">
            <v>-667</v>
          </cell>
        </row>
        <row r="29">
          <cell r="H29">
            <v>-8000</v>
          </cell>
        </row>
        <row r="30">
          <cell r="K30">
            <v>-869</v>
          </cell>
        </row>
        <row r="31">
          <cell r="H31">
            <v>-690.9</v>
          </cell>
        </row>
        <row r="33">
          <cell r="J33">
            <v>-920</v>
          </cell>
          <cell r="K33">
            <v>-920</v>
          </cell>
          <cell r="L33">
            <v>-920</v>
          </cell>
          <cell r="M33">
            <v>-1800</v>
          </cell>
        </row>
        <row r="34">
          <cell r="J34">
            <v>-2250</v>
          </cell>
          <cell r="K34">
            <v>-2750</v>
          </cell>
          <cell r="M34">
            <v>-950</v>
          </cell>
        </row>
        <row r="38">
          <cell r="G38">
            <v>19175.940000000002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 xml:space="preserve">   Memberships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EB62-C3E3-431B-B844-91060F0F2BB8}">
  <dimension ref="B3:I47"/>
  <sheetViews>
    <sheetView tabSelected="1" workbookViewId="0">
      <selection activeCell="I40" sqref="I40"/>
    </sheetView>
  </sheetViews>
  <sheetFormatPr defaultRowHeight="15" x14ac:dyDescent="0.25"/>
  <cols>
    <col min="2" max="2" width="22" customWidth="1"/>
    <col min="6" max="6" width="11.5703125" bestFit="1" customWidth="1"/>
    <col min="7" max="7" width="17.140625" bestFit="1" customWidth="1"/>
    <col min="8" max="8" width="17.7109375" bestFit="1" customWidth="1"/>
  </cols>
  <sheetData>
    <row r="3" spans="2:9" ht="18.75" x14ac:dyDescent="0.3">
      <c r="B3" s="1"/>
      <c r="C3" s="2"/>
      <c r="D3" s="2" t="s">
        <v>0</v>
      </c>
      <c r="E3" s="2"/>
    </row>
    <row r="4" spans="2:9" ht="18.75" x14ac:dyDescent="0.3">
      <c r="B4" s="1"/>
      <c r="C4" s="2" t="s">
        <v>1</v>
      </c>
      <c r="D4" s="2"/>
      <c r="E4" s="3"/>
    </row>
    <row r="6" spans="2:9" x14ac:dyDescent="0.25">
      <c r="B6" s="4" t="s">
        <v>2</v>
      </c>
      <c r="C6" s="4"/>
      <c r="D6" s="4"/>
      <c r="E6" s="4"/>
      <c r="F6" s="5"/>
      <c r="G6" s="6">
        <f>'[1]2020 Summary'!G38</f>
        <v>19175.940000000002</v>
      </c>
      <c r="H6" s="4"/>
      <c r="I6" s="4"/>
    </row>
    <row r="7" spans="2:9" x14ac:dyDescent="0.25">
      <c r="B7" s="4"/>
      <c r="C7" s="4"/>
      <c r="D7" s="4"/>
      <c r="E7" s="4"/>
      <c r="F7" s="5"/>
      <c r="G7" s="5"/>
      <c r="H7" s="4"/>
      <c r="I7" s="4"/>
    </row>
    <row r="8" spans="2:9" x14ac:dyDescent="0.25">
      <c r="B8" s="4" t="s">
        <v>3</v>
      </c>
      <c r="C8" s="4"/>
      <c r="D8" s="4"/>
      <c r="E8" s="4"/>
      <c r="F8" s="5"/>
      <c r="G8" s="5"/>
      <c r="H8" s="4"/>
      <c r="I8" s="4"/>
    </row>
    <row r="9" spans="2:9" x14ac:dyDescent="0.25">
      <c r="B9" s="7" t="str">
        <f>'[1]7.1.17-6.30.18'!A11</f>
        <v xml:space="preserve">   Memberships</v>
      </c>
      <c r="C9" s="4"/>
      <c r="D9" s="4"/>
      <c r="E9" s="4"/>
      <c r="F9" s="8">
        <f>SUM('[1]2020 Summary'!H9:M9)+SUM('[1]2021 Summary'!B9:G9)</f>
        <v>12174.4</v>
      </c>
      <c r="G9" s="5"/>
      <c r="H9" s="4"/>
      <c r="I9" s="4"/>
    </row>
    <row r="10" spans="2:9" x14ac:dyDescent="0.25">
      <c r="B10" s="7" t="s">
        <v>4</v>
      </c>
      <c r="C10" s="4"/>
      <c r="D10" s="4"/>
      <c r="E10" s="4"/>
      <c r="F10" s="9">
        <f>'[1]2021 Summary'!D15</f>
        <v>11000</v>
      </c>
      <c r="G10" s="5"/>
      <c r="H10" s="4"/>
      <c r="I10" s="4"/>
    </row>
    <row r="11" spans="2:9" x14ac:dyDescent="0.25">
      <c r="B11" s="7" t="s">
        <v>5</v>
      </c>
      <c r="C11" s="4"/>
      <c r="D11" s="4"/>
      <c r="E11" s="4"/>
      <c r="F11" s="9">
        <v>1510</v>
      </c>
      <c r="G11" s="5"/>
      <c r="H11" s="4"/>
      <c r="I11" s="4"/>
    </row>
    <row r="12" spans="2:9" x14ac:dyDescent="0.25">
      <c r="B12" s="4"/>
      <c r="C12" s="4" t="s">
        <v>6</v>
      </c>
      <c r="D12" s="4"/>
      <c r="E12" s="4"/>
      <c r="F12" s="10"/>
      <c r="G12" s="5">
        <f>SUM(F8:F11)</f>
        <v>24684.400000000001</v>
      </c>
      <c r="H12" s="4"/>
      <c r="I12" s="4"/>
    </row>
    <row r="13" spans="2:9" x14ac:dyDescent="0.25">
      <c r="B13" s="4"/>
      <c r="C13" s="4"/>
      <c r="D13" s="4"/>
      <c r="E13" s="4"/>
      <c r="F13" s="10"/>
      <c r="G13" s="5"/>
      <c r="H13" s="4"/>
      <c r="I13" s="4"/>
    </row>
    <row r="14" spans="2:9" x14ac:dyDescent="0.25">
      <c r="B14" s="4" t="s">
        <v>7</v>
      </c>
      <c r="C14" s="4"/>
      <c r="D14" s="4"/>
      <c r="E14" s="4"/>
      <c r="F14" s="10"/>
      <c r="G14" s="5"/>
      <c r="H14" s="4"/>
      <c r="I14" s="4"/>
    </row>
    <row r="15" spans="2:9" x14ac:dyDescent="0.25">
      <c r="B15" s="4" t="str">
        <f>'[1]2021 Summary'!A18</f>
        <v xml:space="preserve">   Meeting Expense</v>
      </c>
      <c r="C15" s="4"/>
      <c r="D15" s="4"/>
      <c r="E15" s="4"/>
      <c r="F15" s="8">
        <f>-SUM('[1]2020 Summary'!H18:M18)-SUM('[1]2021 Summary'!B18:G18)</f>
        <v>54.7</v>
      </c>
      <c r="G15" s="5"/>
      <c r="H15" s="4"/>
      <c r="I15" s="4"/>
    </row>
    <row r="16" spans="2:9" hidden="1" x14ac:dyDescent="0.25">
      <c r="B16" s="4" t="str">
        <f>'[1]2021 Summary'!A19</f>
        <v xml:space="preserve">   Envelopes, labels</v>
      </c>
      <c r="C16" s="4"/>
      <c r="D16" s="4"/>
      <c r="E16" s="4"/>
      <c r="F16" s="8">
        <f>-SUM('[1]2020 Summary'!H19:M19)-SUM('[1]2021 Summary'!B19:G19)</f>
        <v>0</v>
      </c>
      <c r="G16" s="5"/>
      <c r="H16" s="4"/>
      <c r="I16" s="4"/>
    </row>
    <row r="17" spans="2:9" hidden="1" x14ac:dyDescent="0.25">
      <c r="B17" s="4" t="str">
        <f>'[1]2021 Summary'!A20</f>
        <v xml:space="preserve">   Checks - Check endorsing stamp</v>
      </c>
      <c r="C17" s="4"/>
      <c r="D17" s="4"/>
      <c r="E17" s="4"/>
      <c r="F17" s="8">
        <f>-SUM('[1]2020 Summary'!H20:M20)-SUM('[1]2021 Summary'!B20:G20)</f>
        <v>0</v>
      </c>
      <c r="G17" s="5"/>
      <c r="H17" s="4"/>
      <c r="I17" s="4"/>
    </row>
    <row r="18" spans="2:9" hidden="1" x14ac:dyDescent="0.25">
      <c r="B18" s="4" t="str">
        <f>'[1]2021 Summary'!A21</f>
        <v xml:space="preserve">   Postage/PO Box </v>
      </c>
      <c r="C18" s="4"/>
      <c r="D18" s="4"/>
      <c r="E18" s="4"/>
      <c r="F18" s="8">
        <f>-SUM('[1]2020 Summary'!H21:M21)-SUM('[1]2021 Summary'!B21:G21)</f>
        <v>0</v>
      </c>
      <c r="G18" s="5"/>
      <c r="H18" s="4"/>
      <c r="I18" s="4"/>
    </row>
    <row r="19" spans="2:9" x14ac:dyDescent="0.25">
      <c r="B19" s="4" t="str">
        <f>'[1]2021 Summary'!A22</f>
        <v xml:space="preserve">   Newletters - Printing</v>
      </c>
      <c r="C19" s="4"/>
      <c r="D19" s="4"/>
      <c r="E19" s="4"/>
      <c r="F19" s="8">
        <f>-SUM('[1]2020 Summary'!H22:M22)-SUM('[1]2021 Summary'!B22:G22)</f>
        <v>536.73</v>
      </c>
      <c r="G19" s="5"/>
      <c r="H19" s="4"/>
      <c r="I19" s="4"/>
    </row>
    <row r="20" spans="2:9" x14ac:dyDescent="0.25">
      <c r="B20" s="4" t="str">
        <f>'[1]2021 Summary'!A23</f>
        <v xml:space="preserve">   Newletters - Postage</v>
      </c>
      <c r="C20" s="4"/>
      <c r="D20" s="4"/>
      <c r="E20" s="4"/>
      <c r="F20" s="8">
        <f>-SUM('[1]2020 Summary'!H23:M23)-SUM('[1]2021 Summary'!B23:G23)</f>
        <v>11.79</v>
      </c>
      <c r="G20" s="5"/>
      <c r="H20" s="4"/>
      <c r="I20" s="4"/>
    </row>
    <row r="21" spans="2:9" hidden="1" x14ac:dyDescent="0.25">
      <c r="B21" s="4" t="str">
        <f>'[1]2021 Summary'!A24</f>
        <v xml:space="preserve">   Stearns Co COLA dues</v>
      </c>
      <c r="C21" s="4"/>
      <c r="D21" s="4"/>
      <c r="E21" s="4"/>
      <c r="F21" s="8">
        <f>-SUM('[1]2020 Summary'!H24:M24)-SUM('[1]2021 Summary'!B24:G24)</f>
        <v>0</v>
      </c>
      <c r="G21" s="5"/>
      <c r="H21" s="4"/>
      <c r="I21" s="4"/>
    </row>
    <row r="22" spans="2:9" x14ac:dyDescent="0.25">
      <c r="B22" s="4" t="str">
        <f>'[1]2021 Summary'!A25</f>
        <v xml:space="preserve">   MN Lakes &amp; Rivers</v>
      </c>
      <c r="C22" s="4"/>
      <c r="D22" s="4"/>
      <c r="E22" s="4"/>
      <c r="F22" s="8">
        <f>-SUM('[1]2020 Summary'!H25:M25)-SUM('[1]2021 Summary'!B25:G25)</f>
        <v>200</v>
      </c>
      <c r="G22" s="5"/>
      <c r="H22" s="4"/>
      <c r="I22" s="4"/>
    </row>
    <row r="23" spans="2:9" x14ac:dyDescent="0.25">
      <c r="B23" s="4" t="str">
        <f>'[1]2021 Summary'!A26</f>
        <v xml:space="preserve">   Domain /Website</v>
      </c>
      <c r="C23" s="4"/>
      <c r="D23" s="4"/>
      <c r="E23" s="4"/>
      <c r="F23" s="8">
        <f>-SUM('[1]2020 Summary'!H26:M26)-SUM('[1]2021 Summary'!B26:G26)</f>
        <v>931</v>
      </c>
      <c r="G23" s="5"/>
      <c r="H23" s="4"/>
      <c r="I23" s="4"/>
    </row>
    <row r="24" spans="2:9" hidden="1" x14ac:dyDescent="0.25">
      <c r="B24" s="4" t="str">
        <f>'[1]2021 Summary'!A27</f>
        <v xml:space="preserve">   Annual  Meeting Prizes</v>
      </c>
      <c r="C24" s="4"/>
      <c r="D24" s="4"/>
      <c r="E24" s="4"/>
      <c r="F24" s="8">
        <f>-SUM('[1]2020 Summary'!H27:M27)-SUM('[1]2021 Summary'!B27:G27)</f>
        <v>0</v>
      </c>
      <c r="G24" s="5"/>
      <c r="H24" s="4"/>
      <c r="I24" s="4"/>
    </row>
    <row r="25" spans="2:9" x14ac:dyDescent="0.25">
      <c r="B25" s="4" t="str">
        <f>'[1]2021 Summary'!A28</f>
        <v xml:space="preserve">   Annual Meeting</v>
      </c>
      <c r="C25" s="4"/>
      <c r="D25" s="4"/>
      <c r="E25" s="4"/>
      <c r="F25" s="8">
        <f>-SUM('[1]2020 Summary'!H28:M28)-SUM('[1]2021 Summary'!B28:G28)</f>
        <v>0</v>
      </c>
      <c r="G25" s="5"/>
      <c r="H25" s="4"/>
      <c r="I25" s="4"/>
    </row>
    <row r="26" spans="2:9" x14ac:dyDescent="0.25">
      <c r="B26" s="4" t="str">
        <f>'[1]2021 Summary'!A29</f>
        <v xml:space="preserve">   AIS Inspections</v>
      </c>
      <c r="C26" s="4"/>
      <c r="D26" s="4"/>
      <c r="E26" s="4"/>
      <c r="F26" s="8">
        <f>-SUM('[1]2020 Summary'!H29:M29)-SUM('[1]2021 Summary'!B29:G29)</f>
        <v>8000</v>
      </c>
      <c r="G26" s="5"/>
      <c r="H26" s="4"/>
      <c r="I26" s="4"/>
    </row>
    <row r="27" spans="2:9" x14ac:dyDescent="0.25">
      <c r="B27" s="4" t="str">
        <f>'[1]2021 Summary'!A30</f>
        <v xml:space="preserve">   Liability &amp; Board Insurance</v>
      </c>
      <c r="C27" s="4"/>
      <c r="D27" s="4"/>
      <c r="E27" s="4"/>
      <c r="F27" s="8">
        <f>-SUM('[1]2020 Summary'!H30:M30)-SUM('[1]2021 Summary'!B30:G30)</f>
        <v>869</v>
      </c>
      <c r="G27" s="5"/>
      <c r="H27" s="4"/>
      <c r="I27" s="4"/>
    </row>
    <row r="28" spans="2:9" x14ac:dyDescent="0.25">
      <c r="B28" s="4" t="str">
        <f>'[1]2021 Summary'!A31</f>
        <v xml:space="preserve">   103D Expenses</v>
      </c>
      <c r="C28" s="4"/>
      <c r="D28" s="4"/>
      <c r="E28" s="4"/>
      <c r="F28" s="8">
        <f>-SUM('[1]2020 Summary'!H31:M31)-SUM('[1]2021 Summary'!B31:G31)</f>
        <v>690.9</v>
      </c>
      <c r="G28" s="5"/>
      <c r="H28" s="4"/>
      <c r="I28" s="4"/>
    </row>
    <row r="29" spans="2:9" hidden="1" x14ac:dyDescent="0.25">
      <c r="B29" s="4" t="str">
        <f>'[1]2021 Summary'!A32</f>
        <v xml:space="preserve">   AIS Inspectors Shed</v>
      </c>
      <c r="C29" s="4"/>
      <c r="D29" s="4"/>
      <c r="E29" s="4"/>
      <c r="F29" s="8">
        <f>-SUM('[1]2020 Summary'!H32:M32)-SUM('[1]2021 Summary'!B32:G32)</f>
        <v>0</v>
      </c>
      <c r="G29" s="5"/>
      <c r="H29" s="4"/>
      <c r="I29" s="4"/>
    </row>
    <row r="30" spans="2:9" x14ac:dyDescent="0.25">
      <c r="B30" s="4" t="str">
        <f>'[1]2021 Summary'!A33</f>
        <v xml:space="preserve">   Chem Treatments/Equipment</v>
      </c>
      <c r="C30" s="4"/>
      <c r="D30" s="4"/>
      <c r="E30" s="4"/>
      <c r="F30" s="8">
        <f>-SUM('[1]2020 Summary'!H33:M33)-SUM('[1]2021 Summary'!B33:G33)</f>
        <v>4560</v>
      </c>
      <c r="G30" s="5"/>
      <c r="H30" s="4"/>
      <c r="I30" s="4"/>
    </row>
    <row r="31" spans="2:9" x14ac:dyDescent="0.25">
      <c r="B31" s="4" t="str">
        <f>'[1]2021 Summary'!A34</f>
        <v xml:space="preserve">   Surveys</v>
      </c>
      <c r="C31" s="4"/>
      <c r="D31" s="4"/>
      <c r="E31" s="4"/>
      <c r="F31" s="8">
        <f>-SUM('[1]2020 Summary'!H34:M34)-SUM('[1]2021 Summary'!B34:G34)*0</f>
        <v>5950</v>
      </c>
      <c r="G31" s="5"/>
      <c r="H31" s="4"/>
      <c r="I31" s="4"/>
    </row>
    <row r="32" spans="2:9" hidden="1" x14ac:dyDescent="0.25">
      <c r="B32" s="4" t="str">
        <f>'[1]2021 Summary'!A35</f>
        <v xml:space="preserve">   Stearns County AIS Funds (2018)</v>
      </c>
      <c r="C32" s="4"/>
      <c r="D32" s="4"/>
      <c r="E32" s="4"/>
      <c r="F32" s="8">
        <f>-SUM('[1]2020 Summary'!H35:M35)-SUM('[1]2021 Summary'!B35:G35)</f>
        <v>0</v>
      </c>
      <c r="G32" s="5"/>
      <c r="H32" s="4"/>
      <c r="I32" s="4"/>
    </row>
    <row r="33" spans="2:9" hidden="1" x14ac:dyDescent="0.25">
      <c r="B33" s="4" t="str">
        <f>'[1]2021 Summary'!A36</f>
        <v xml:space="preserve">   Return of AIS Grant </v>
      </c>
      <c r="C33" s="4"/>
      <c r="D33" s="4"/>
      <c r="E33" s="4"/>
      <c r="F33" s="8">
        <f>-SUM('[1]2020 Summary'!H36:M36)-SUM('[1]2021 Summary'!B36:G36)</f>
        <v>0</v>
      </c>
      <c r="G33" s="5"/>
      <c r="H33" s="4"/>
      <c r="I33" s="4"/>
    </row>
    <row r="34" spans="2:9" x14ac:dyDescent="0.25">
      <c r="B34" s="4"/>
      <c r="C34" s="4"/>
      <c r="D34" s="4"/>
      <c r="E34" s="4"/>
      <c r="F34" s="9"/>
      <c r="G34" s="5"/>
      <c r="H34" s="4"/>
      <c r="I34" s="4"/>
    </row>
    <row r="35" spans="2:9" x14ac:dyDescent="0.25">
      <c r="B35" s="4"/>
      <c r="C35" s="4" t="s">
        <v>8</v>
      </c>
      <c r="D35" s="4"/>
      <c r="E35" s="4"/>
      <c r="F35" s="5"/>
      <c r="G35" s="6">
        <f>SUM(F15:F34)</f>
        <v>21804.12</v>
      </c>
      <c r="H35" s="4"/>
      <c r="I35" s="4"/>
    </row>
    <row r="36" spans="2:9" x14ac:dyDescent="0.25">
      <c r="B36" s="4"/>
      <c r="C36" s="4"/>
      <c r="D36" s="4"/>
      <c r="E36" s="4"/>
      <c r="F36" s="5"/>
      <c r="G36" s="5"/>
      <c r="H36" s="4"/>
      <c r="I36" s="4"/>
    </row>
    <row r="37" spans="2:9" x14ac:dyDescent="0.25">
      <c r="B37" s="4" t="s">
        <v>9</v>
      </c>
      <c r="C37" s="4"/>
      <c r="D37" s="4"/>
      <c r="E37" s="4"/>
      <c r="F37" s="4"/>
      <c r="G37" s="11">
        <f>G6+G12-G35</f>
        <v>22056.220000000005</v>
      </c>
      <c r="I37" s="4"/>
    </row>
    <row r="38" spans="2:9" x14ac:dyDescent="0.25">
      <c r="B38" s="4"/>
      <c r="C38" s="4"/>
      <c r="D38" s="4"/>
      <c r="E38" s="4"/>
      <c r="F38" s="4"/>
      <c r="G38" s="4"/>
      <c r="I38" s="4"/>
    </row>
    <row r="39" spans="2:9" x14ac:dyDescent="0.25">
      <c r="B39" s="4" t="s">
        <v>10</v>
      </c>
      <c r="C39" s="4"/>
      <c r="D39" s="4"/>
      <c r="E39" s="4"/>
      <c r="F39" s="4"/>
      <c r="G39" s="5">
        <v>1024.45</v>
      </c>
      <c r="I39" s="4"/>
    </row>
    <row r="41" spans="2:9" ht="21" x14ac:dyDescent="0.35">
      <c r="B41" s="12" t="s">
        <v>11</v>
      </c>
      <c r="C41" s="12"/>
      <c r="D41" s="12"/>
      <c r="E41" s="13"/>
      <c r="F41" s="13"/>
      <c r="G41" s="14">
        <f>SUM(G37:G40)</f>
        <v>23080.670000000006</v>
      </c>
      <c r="I41" s="13"/>
    </row>
    <row r="42" spans="2:9" ht="21" x14ac:dyDescent="0.35">
      <c r="B42" s="13"/>
      <c r="C42" s="13"/>
      <c r="D42" s="13"/>
      <c r="E42" s="13"/>
      <c r="F42" s="13"/>
      <c r="G42" s="13"/>
      <c r="H42" s="13"/>
      <c r="I42" s="13"/>
    </row>
    <row r="43" spans="2:9" ht="21" x14ac:dyDescent="0.35">
      <c r="B43" s="12" t="s">
        <v>12</v>
      </c>
      <c r="C43" s="12"/>
      <c r="D43" s="12"/>
      <c r="E43" s="13"/>
      <c r="F43" s="13"/>
      <c r="G43" s="14">
        <v>2396.8999999999996</v>
      </c>
    </row>
    <row r="47" spans="2:9" x14ac:dyDescent="0.25">
      <c r="G47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Mtg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</dc:creator>
  <cp:lastModifiedBy>Josie</cp:lastModifiedBy>
  <dcterms:created xsi:type="dcterms:W3CDTF">2021-07-09T15:35:44Z</dcterms:created>
  <dcterms:modified xsi:type="dcterms:W3CDTF">2021-07-09T15:40:49Z</dcterms:modified>
</cp:coreProperties>
</file>